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Marks Computer\Documents\"/>
    </mc:Choice>
  </mc:AlternateContent>
  <xr:revisionPtr revIDLastSave="0" documentId="8_{46138D75-4281-450C-8E30-7E705A18A5C1}" xr6:coauthVersionLast="43" xr6:coauthVersionMax="43" xr10:uidLastSave="{00000000-0000-0000-0000-000000000000}"/>
  <bookViews>
    <workbookView xWindow="-35895" yWindow="2505" windowWidth="28800" windowHeight="1138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G13" i="1" s="1"/>
  <c r="G10" i="1" s="1"/>
  <c r="D19" i="1" l="1"/>
  <c r="D27" i="1"/>
  <c r="D28" i="1"/>
  <c r="D20" i="1"/>
  <c r="H20" i="1" l="1"/>
  <c r="H23" i="1" l="1"/>
  <c r="H19" i="1" l="1"/>
  <c r="H27" i="1"/>
  <c r="D11" i="1"/>
  <c r="D14" i="1" s="1"/>
  <c r="G9" i="1" s="1"/>
  <c r="H28" i="1"/>
  <c r="D21" i="1" l="1"/>
  <c r="H11" i="1"/>
  <c r="D29" i="1" s="1"/>
  <c r="H29" i="1" s="1"/>
</calcChain>
</file>

<file path=xl/sharedStrings.xml><?xml version="1.0" encoding="utf-8"?>
<sst xmlns="http://schemas.openxmlformats.org/spreadsheetml/2006/main" count="35" uniqueCount="31">
  <si>
    <t>Total Body Weight in Pounds:</t>
  </si>
  <si>
    <t>Height in Inches:</t>
  </si>
  <si>
    <t>Calories Burned to Sustain Activity:</t>
  </si>
  <si>
    <t>Basal Metabolic Rate:          (calories burned at rest)</t>
  </si>
  <si>
    <t>Total Protein:</t>
  </si>
  <si>
    <t>Total Carbs:</t>
  </si>
  <si>
    <t>Protein/Meal:</t>
  </si>
  <si>
    <t>Remaining Carbs:</t>
  </si>
  <si>
    <t>Peri-Workout Carbs:</t>
  </si>
  <si>
    <t>Remaining carbs to be consumed throughout the rest of the day.</t>
  </si>
  <si>
    <t>Age in Years:</t>
  </si>
  <si>
    <t xml:space="preserve">carbs consumed within 4 hours of workout, majority in 2 post workout meals. </t>
  </si>
  <si>
    <t>ENTER YOUR STATS HERE</t>
  </si>
  <si>
    <t>Basic Guidelines:</t>
  </si>
  <si>
    <t>Your adherence to your macronutrient prescription will account for about 70% of your success in changing your body composition.  This means at the end of the day did you reach your goals, without exceeding, for each of the three macro's?</t>
  </si>
  <si>
    <t xml:space="preserve">Getting the timing right for how often and when you consume those macro's will account for about 20% of your success. </t>
  </si>
  <si>
    <t>The last 10% will be what KIND of macro's you are taking in.  This means the quality of your food sources.  The GI of your carb sources, quality of protein sources, monounsaturated fats etc.</t>
  </si>
  <si>
    <t xml:space="preserve"> NCF WOMEN'S DAILY MACRO WORKSHEET</t>
  </si>
  <si>
    <t>Daily Macro Breakdown In Grams</t>
  </si>
  <si>
    <t>WORKOUT DAY</t>
  </si>
  <si>
    <t>REST DAY</t>
  </si>
  <si>
    <t>Carbs/Meal:</t>
  </si>
  <si>
    <t>Lean Weight</t>
  </si>
  <si>
    <t>Body Fat %</t>
  </si>
  <si>
    <t>Intense Workout Days/Week</t>
  </si>
  <si>
    <t>Total Fat:</t>
  </si>
  <si>
    <t>Target Caloric Intake:</t>
  </si>
  <si>
    <t>Fat/Meal:</t>
  </si>
  <si>
    <t>BASELINE</t>
  </si>
  <si>
    <r>
      <t>To track macro's you will need Myfitnesspal to keep a log of food intake.  Weight should be taken every week, not more.   Macro's should be devided between</t>
    </r>
    <r>
      <rPr>
        <b/>
        <u/>
        <sz val="12"/>
        <color theme="1"/>
        <rFont val="Lato"/>
        <family val="2"/>
      </rPr>
      <t xml:space="preserve"> 5 meals</t>
    </r>
    <r>
      <rPr>
        <sz val="12"/>
        <color theme="1"/>
        <rFont val="Lato"/>
        <family val="2"/>
      </rPr>
      <t xml:space="preserve"> spread as evenly as possible throughout the day (3-4 hours).  </t>
    </r>
  </si>
  <si>
    <t>(Assuming 5 Meals)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</si>
</sst>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1"/>
      <color theme="1"/>
      <name val="Lato"/>
      <family val="2"/>
    </font>
    <font>
      <sz val="14"/>
      <color theme="1"/>
      <name val="Lato"/>
      <family val="2"/>
    </font>
    <font>
      <sz val="12"/>
      <color theme="1"/>
      <name val="Lato"/>
      <family val="2"/>
    </font>
    <font>
      <sz val="18"/>
      <color theme="1"/>
      <name val="Lato Black"/>
      <family val="2"/>
    </font>
    <font>
      <sz val="14"/>
      <color theme="1"/>
      <name val="Lato Black"/>
      <family val="2"/>
    </font>
    <font>
      <sz val="10"/>
      <color rgb="FFC00000"/>
      <name val="Lato Light"/>
      <family val="2"/>
    </font>
    <font>
      <sz val="20"/>
      <color theme="1"/>
      <name val="Calibri"/>
      <family val="2"/>
      <scheme val="minor"/>
    </font>
    <font>
      <b/>
      <sz val="22"/>
      <color theme="1"/>
      <name val="Lato Black"/>
    </font>
    <font>
      <sz val="11"/>
      <color theme="0"/>
      <name val="Lato"/>
      <family val="2"/>
    </font>
    <font>
      <sz val="11"/>
      <color theme="1"/>
      <name val="Lato"/>
    </font>
    <font>
      <b/>
      <sz val="11"/>
      <color rgb="FFC00000"/>
      <name val="Lato Light"/>
      <family val="2"/>
    </font>
    <font>
      <b/>
      <u/>
      <sz val="12"/>
      <color theme="1"/>
      <name val="Lato"/>
      <family val="2"/>
    </font>
    <font>
      <b/>
      <sz val="11"/>
      <color rgb="FFFF0000"/>
      <name val="Lato"/>
      <family val="2"/>
    </font>
    <font>
      <b/>
      <sz val="11"/>
      <name val="Lato"/>
      <family val="2"/>
    </font>
  </fonts>
  <fills count="9">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26">
    <xf numFmtId="0" fontId="0" fillId="0" borderId="0" xfId="0"/>
    <xf numFmtId="0" fontId="1" fillId="0" borderId="0" xfId="0" applyFont="1"/>
    <xf numFmtId="0" fontId="4"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right"/>
    </xf>
    <xf numFmtId="0" fontId="1" fillId="0" borderId="0" xfId="0" applyFont="1" applyBorder="1"/>
    <xf numFmtId="0" fontId="1" fillId="0" borderId="5" xfId="0" applyFont="1" applyBorder="1"/>
    <xf numFmtId="0" fontId="2" fillId="6" borderId="0" xfId="0" applyFont="1" applyFill="1" applyBorder="1" applyAlignment="1">
      <alignment horizontal="right" vertical="center"/>
    </xf>
    <xf numFmtId="0" fontId="2" fillId="6" borderId="0" xfId="0" applyFont="1" applyFill="1" applyBorder="1"/>
    <xf numFmtId="3" fontId="2" fillId="2" borderId="1" xfId="0" applyNumberFormat="1" applyFont="1" applyFill="1" applyBorder="1" applyAlignment="1">
      <alignment horizontal="center"/>
    </xf>
    <xf numFmtId="3" fontId="2" fillId="4" borderId="1" xfId="0" applyNumberFormat="1" applyFont="1" applyFill="1" applyBorder="1" applyAlignment="1">
      <alignment horizontal="center"/>
    </xf>
    <xf numFmtId="0" fontId="1" fillId="0" borderId="0" xfId="0" applyFont="1" applyBorder="1" applyAlignment="1">
      <alignment horizontal="center"/>
    </xf>
    <xf numFmtId="3" fontId="2" fillId="3" borderId="1" xfId="0" applyNumberFormat="1" applyFont="1" applyFill="1" applyBorder="1" applyAlignment="1">
      <alignment horizontal="center"/>
    </xf>
    <xf numFmtId="0" fontId="1" fillId="0" borderId="0" xfId="0" applyFont="1" applyBorder="1" applyAlignment="1">
      <alignment horizontal="right"/>
    </xf>
    <xf numFmtId="0" fontId="5" fillId="0" borderId="8" xfId="0" applyFont="1" applyBorder="1" applyAlignment="1">
      <alignment horizontal="center" vertical="center"/>
    </xf>
    <xf numFmtId="3" fontId="2" fillId="6" borderId="0" xfId="0" applyNumberFormat="1" applyFont="1" applyFill="1" applyBorder="1" applyAlignment="1">
      <alignment horizontal="center"/>
    </xf>
    <xf numFmtId="0" fontId="6" fillId="0" borderId="8" xfId="0" applyFont="1" applyBorder="1" applyAlignment="1">
      <alignment horizontal="center" vertical="top" wrapText="1"/>
    </xf>
    <xf numFmtId="0" fontId="1" fillId="0" borderId="8" xfId="0" applyFont="1" applyBorder="1"/>
    <xf numFmtId="0" fontId="7" fillId="6" borderId="0" xfId="0" applyFont="1" applyFill="1" applyBorder="1" applyAlignment="1">
      <alignment vertical="center" textRotation="180"/>
    </xf>
    <xf numFmtId="0" fontId="1" fillId="0" borderId="0" xfId="0" applyFont="1" applyBorder="1" applyAlignment="1">
      <alignment horizontal="center" vertical="center" wrapText="1"/>
    </xf>
    <xf numFmtId="0" fontId="1" fillId="6" borderId="20" xfId="0" applyFont="1" applyFill="1" applyBorder="1" applyAlignment="1">
      <alignment horizontal="center"/>
    </xf>
    <xf numFmtId="0" fontId="1" fillId="6" borderId="3" xfId="0" applyFont="1" applyFill="1"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22" xfId="0" applyFont="1" applyFill="1" applyBorder="1" applyAlignment="1">
      <alignment horizontal="center"/>
    </xf>
    <xf numFmtId="164" fontId="1" fillId="7" borderId="20" xfId="0" applyNumberFormat="1" applyFont="1" applyFill="1" applyBorder="1" applyAlignment="1">
      <alignment horizontal="center"/>
    </xf>
    <xf numFmtId="0" fontId="1" fillId="0" borderId="14" xfId="0" applyFont="1" applyBorder="1" applyAlignment="1">
      <alignment horizontal="center" vertical="center" wrapText="1"/>
    </xf>
    <xf numFmtId="1" fontId="9" fillId="0" borderId="14" xfId="0" applyNumberFormat="1" applyFont="1" applyBorder="1"/>
    <xf numFmtId="0" fontId="1" fillId="0" borderId="14" xfId="0" applyFont="1" applyBorder="1"/>
    <xf numFmtId="0" fontId="0" fillId="0" borderId="15" xfId="0" applyBorder="1"/>
    <xf numFmtId="0" fontId="1" fillId="0" borderId="16" xfId="0" applyFont="1" applyBorder="1" applyAlignment="1">
      <alignment horizontal="right"/>
    </xf>
    <xf numFmtId="0" fontId="0" fillId="0" borderId="17" xfId="0" applyBorder="1"/>
    <xf numFmtId="0" fontId="1" fillId="0" borderId="16" xfId="0" applyFont="1" applyBorder="1"/>
    <xf numFmtId="0" fontId="1" fillId="0" borderId="19" xfId="0" applyFont="1" applyBorder="1"/>
    <xf numFmtId="0" fontId="0" fillId="0" borderId="6" xfId="0" applyBorder="1"/>
    <xf numFmtId="3" fontId="2" fillId="2" borderId="3" xfId="0" applyNumberFormat="1" applyFont="1" applyFill="1" applyBorder="1" applyAlignment="1">
      <alignment horizont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3" fontId="2" fillId="2" borderId="29" xfId="0" applyNumberFormat="1" applyFont="1" applyFill="1" applyBorder="1" applyAlignment="1">
      <alignment horizontal="center"/>
    </xf>
    <xf numFmtId="3" fontId="2" fillId="4" borderId="29" xfId="0" applyNumberFormat="1" applyFont="1" applyFill="1" applyBorder="1" applyAlignment="1">
      <alignment horizontal="center"/>
    </xf>
    <xf numFmtId="0" fontId="2" fillId="0" borderId="16" xfId="0" applyFont="1" applyBorder="1"/>
    <xf numFmtId="0" fontId="0" fillId="0" borderId="0" xfId="0" applyBorder="1"/>
    <xf numFmtId="0" fontId="6" fillId="0" borderId="28" xfId="0" applyFont="1" applyBorder="1" applyAlignment="1">
      <alignment horizontal="center" vertical="top" wrapText="1"/>
    </xf>
    <xf numFmtId="0" fontId="6" fillId="0" borderId="37" xfId="0" applyFont="1" applyBorder="1" applyAlignment="1">
      <alignment horizontal="center" vertical="top" wrapText="1"/>
    </xf>
    <xf numFmtId="1" fontId="2" fillId="3" borderId="29" xfId="0" applyNumberFormat="1" applyFont="1" applyFill="1" applyBorder="1" applyAlignment="1">
      <alignment horizontal="center"/>
    </xf>
    <xf numFmtId="0" fontId="2" fillId="0" borderId="18" xfId="0" applyFont="1" applyBorder="1"/>
    <xf numFmtId="0" fontId="0" fillId="0" borderId="19" xfId="0" applyBorder="1"/>
    <xf numFmtId="0" fontId="9" fillId="0" borderId="0" xfId="0" applyFont="1" applyBorder="1"/>
    <xf numFmtId="0" fontId="14" fillId="7" borderId="7" xfId="0" applyFont="1" applyFill="1" applyBorder="1" applyAlignment="1">
      <alignment horizontal="right" vertical="center"/>
    </xf>
    <xf numFmtId="0" fontId="14" fillId="7" borderId="9" xfId="0" applyFont="1" applyFill="1" applyBorder="1" applyAlignment="1">
      <alignment horizontal="right" vertical="center"/>
    </xf>
    <xf numFmtId="0" fontId="14" fillId="7" borderId="10" xfId="0" applyFont="1" applyFill="1" applyBorder="1" applyAlignment="1">
      <alignment horizontal="right" vertical="center"/>
    </xf>
    <xf numFmtId="0" fontId="14" fillId="7" borderId="12" xfId="0" applyFont="1" applyFill="1" applyBorder="1" applyAlignment="1">
      <alignment horizontal="right" vertical="center"/>
    </xf>
    <xf numFmtId="1" fontId="13" fillId="7" borderId="1" xfId="0" applyNumberFormat="1" applyFont="1" applyFill="1" applyBorder="1" applyAlignment="1">
      <alignment horizontal="center" vertical="center"/>
    </xf>
    <xf numFmtId="0" fontId="13" fillId="7" borderId="29" xfId="0" applyFont="1" applyFill="1" applyBorder="1" applyAlignment="1">
      <alignment horizontal="center" vertical="center"/>
    </xf>
    <xf numFmtId="0" fontId="13" fillId="7" borderId="1" xfId="0" applyFont="1" applyFill="1" applyBorder="1" applyAlignment="1">
      <alignment horizontal="center" vertical="center"/>
    </xf>
    <xf numFmtId="0" fontId="2" fillId="0" borderId="10" xfId="0" applyFont="1" applyBorder="1" applyAlignment="1">
      <alignment horizontal="right"/>
    </xf>
    <xf numFmtId="0" fontId="2" fillId="0" borderId="5" xfId="0" applyFont="1" applyBorder="1" applyAlignment="1">
      <alignment horizontal="right"/>
    </xf>
    <xf numFmtId="0" fontId="1" fillId="6" borderId="16" xfId="0" applyFont="1" applyFill="1" applyBorder="1" applyAlignment="1">
      <alignment horizontal="right"/>
    </xf>
    <xf numFmtId="0" fontId="1" fillId="6" borderId="0" xfId="0" applyFont="1" applyFill="1" applyBorder="1" applyAlignment="1">
      <alignment horizontal="right"/>
    </xf>
    <xf numFmtId="0" fontId="1" fillId="7" borderId="28" xfId="0" applyFont="1" applyFill="1" applyBorder="1" applyAlignment="1">
      <alignment horizontal="right" vertical="top" wrapText="1"/>
    </xf>
    <xf numFmtId="0" fontId="1" fillId="7" borderId="8" xfId="0" applyFont="1" applyFill="1" applyBorder="1" applyAlignment="1">
      <alignment horizontal="right" vertical="top" wrapText="1"/>
    </xf>
    <xf numFmtId="0" fontId="1" fillId="7" borderId="9" xfId="0" applyFont="1" applyFill="1" applyBorder="1" applyAlignment="1">
      <alignment horizontal="right" vertical="top" wrapText="1"/>
    </xf>
    <xf numFmtId="0" fontId="1" fillId="7" borderId="30" xfId="0" applyFont="1" applyFill="1" applyBorder="1" applyAlignment="1">
      <alignment horizontal="right" vertical="top" wrapText="1"/>
    </xf>
    <xf numFmtId="0" fontId="1" fillId="7" borderId="5" xfId="0" applyFont="1" applyFill="1" applyBorder="1" applyAlignment="1">
      <alignment horizontal="right" vertical="top" wrapText="1"/>
    </xf>
    <xf numFmtId="0" fontId="1" fillId="7" borderId="12" xfId="0" applyFont="1" applyFill="1" applyBorder="1" applyAlignment="1">
      <alignment horizontal="right" vertical="top" wrapText="1"/>
    </xf>
    <xf numFmtId="3" fontId="10" fillId="7" borderId="2" xfId="0" applyNumberFormat="1" applyFont="1" applyFill="1" applyBorder="1" applyAlignment="1">
      <alignment horizontal="center" vertical="center"/>
    </xf>
    <xf numFmtId="3" fontId="10" fillId="7" borderId="3" xfId="0" applyNumberFormat="1" applyFont="1" applyFill="1" applyBorder="1" applyAlignment="1">
      <alignment horizontal="center" vertical="center"/>
    </xf>
    <xf numFmtId="0" fontId="1" fillId="7" borderId="18" xfId="0" applyFont="1" applyFill="1" applyBorder="1" applyAlignment="1">
      <alignment horizontal="right" vertical="top" wrapText="1"/>
    </xf>
    <xf numFmtId="0" fontId="1" fillId="7" borderId="19" xfId="0" applyFont="1" applyFill="1" applyBorder="1" applyAlignment="1">
      <alignment horizontal="right" vertical="top" wrapText="1"/>
    </xf>
    <xf numFmtId="0" fontId="7" fillId="5" borderId="9" xfId="0" applyFont="1" applyFill="1" applyBorder="1" applyAlignment="1">
      <alignment horizontal="center" vertical="center" textRotation="180"/>
    </xf>
    <xf numFmtId="0" fontId="7" fillId="5" borderId="4" xfId="0" applyFont="1" applyFill="1" applyBorder="1" applyAlignment="1">
      <alignment horizontal="center" vertical="center" textRotation="180"/>
    </xf>
    <xf numFmtId="0" fontId="7" fillId="5" borderId="12" xfId="0" applyFont="1" applyFill="1" applyBorder="1" applyAlignment="1">
      <alignment horizontal="center" vertical="center" textRotation="180"/>
    </xf>
    <xf numFmtId="0" fontId="2" fillId="0" borderId="16" xfId="0" applyFont="1" applyBorder="1" applyAlignment="1">
      <alignment horizontal="right"/>
    </xf>
    <xf numFmtId="0" fontId="2" fillId="0" borderId="0" xfId="0" applyFont="1" applyBorder="1" applyAlignment="1">
      <alignment horizontal="right"/>
    </xf>
    <xf numFmtId="0" fontId="2" fillId="0" borderId="4" xfId="0" applyFont="1" applyBorder="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0" fillId="0" borderId="39" xfId="0" applyBorder="1" applyAlignment="1">
      <alignment horizontal="center" vertical="center"/>
    </xf>
    <xf numFmtId="0" fontId="0" fillId="0" borderId="40" xfId="0" applyBorder="1" applyAlignment="1">
      <alignment horizontal="center" vertical="center"/>
    </xf>
    <xf numFmtId="0" fontId="1" fillId="2" borderId="2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6" borderId="13" xfId="0" applyFont="1" applyFill="1" applyBorder="1" applyAlignment="1">
      <alignment horizontal="right"/>
    </xf>
    <xf numFmtId="0" fontId="1" fillId="6" borderId="14" xfId="0" applyFont="1" applyFill="1" applyBorder="1" applyAlignment="1">
      <alignment horizontal="right"/>
    </xf>
    <xf numFmtId="0" fontId="1" fillId="6" borderId="4" xfId="0" applyFont="1" applyFill="1" applyBorder="1" applyAlignment="1">
      <alignment horizontal="right"/>
    </xf>
    <xf numFmtId="0" fontId="1" fillId="7" borderId="25" xfId="0" applyFont="1" applyFill="1" applyBorder="1" applyAlignment="1">
      <alignment horizontal="right"/>
    </xf>
    <xf numFmtId="0" fontId="1" fillId="7" borderId="26" xfId="0" applyFont="1" applyFill="1" applyBorder="1" applyAlignment="1">
      <alignment horizontal="right"/>
    </xf>
    <xf numFmtId="0" fontId="1" fillId="7" borderId="27" xfId="0" applyFont="1" applyFill="1" applyBorder="1" applyAlignment="1">
      <alignment horizontal="right"/>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30" xfId="0" applyFont="1" applyBorder="1" applyAlignment="1">
      <alignment horizontal="center" vertical="top" wrapText="1"/>
    </xf>
    <xf numFmtId="0" fontId="6" fillId="0" borderId="5" xfId="0" applyFont="1" applyBorder="1" applyAlignment="1">
      <alignment horizontal="center" vertical="top" wrapText="1"/>
    </xf>
    <xf numFmtId="0" fontId="6" fillId="0" borderId="17" xfId="0" applyFont="1" applyBorder="1" applyAlignment="1">
      <alignment horizontal="center" vertical="top" wrapText="1"/>
    </xf>
    <xf numFmtId="0" fontId="6" fillId="0" borderId="38" xfId="0" applyFont="1" applyBorder="1" applyAlignment="1">
      <alignment horizontal="center" vertical="top" wrapText="1"/>
    </xf>
    <xf numFmtId="0" fontId="11" fillId="8" borderId="24"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6" xfId="0" applyFont="1" applyBorder="1" applyAlignment="1">
      <alignment horizontal="center" vertical="top" wrapText="1"/>
    </xf>
    <xf numFmtId="0" fontId="1" fillId="6" borderId="18" xfId="0" applyFont="1" applyFill="1" applyBorder="1" applyAlignment="1">
      <alignment horizontal="right"/>
    </xf>
    <xf numFmtId="0" fontId="1" fillId="6" borderId="19" xfId="0" applyFont="1" applyFill="1" applyBorder="1" applyAlignment="1">
      <alignment horizontal="right"/>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15" xfId="0" applyFont="1" applyFill="1" applyBorder="1" applyAlignment="1">
      <alignment horizontal="center" vertical="center"/>
    </xf>
    <xf numFmtId="0" fontId="1" fillId="6" borderId="16" xfId="0" applyFont="1" applyFill="1" applyBorder="1" applyAlignment="1">
      <alignment horizontal="right" vertical="center"/>
    </xf>
    <xf numFmtId="0" fontId="1" fillId="6" borderId="0" xfId="0" applyFont="1" applyFill="1" applyBorder="1" applyAlignment="1">
      <alignment horizontal="right" vertical="center"/>
    </xf>
    <xf numFmtId="0" fontId="1" fillId="6" borderId="4" xfId="0" applyFont="1" applyFill="1" applyBorder="1" applyAlignment="1">
      <alignment horizontal="right" vertical="center"/>
    </xf>
    <xf numFmtId="1" fontId="1" fillId="7" borderId="2" xfId="0" applyNumberFormat="1" applyFont="1" applyFill="1" applyBorder="1" applyAlignment="1">
      <alignment horizontal="center" vertical="center"/>
    </xf>
    <xf numFmtId="1" fontId="1" fillId="7" borderId="3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selection activeCell="D28" sqref="D28"/>
    </sheetView>
  </sheetViews>
  <sheetFormatPr defaultRowHeight="15"/>
  <cols>
    <col min="3" max="3" width="14.140625" customWidth="1"/>
    <col min="4" max="4" width="12.5703125" customWidth="1"/>
    <col min="7" max="7" width="17.5703125" customWidth="1"/>
  </cols>
  <sheetData>
    <row r="1" spans="1:9" ht="39.75" customHeight="1" thickBot="1">
      <c r="A1" s="104" t="s">
        <v>17</v>
      </c>
      <c r="B1" s="105"/>
      <c r="C1" s="105"/>
      <c r="D1" s="105"/>
      <c r="E1" s="105"/>
      <c r="F1" s="105"/>
      <c r="G1" s="105"/>
      <c r="H1" s="105"/>
      <c r="I1" s="106"/>
    </row>
    <row r="2" spans="1:9" ht="13.5" customHeight="1" thickBot="1">
      <c r="A2" s="2"/>
      <c r="B2" s="2"/>
      <c r="C2" s="2"/>
      <c r="D2" s="2"/>
      <c r="E2" s="2"/>
      <c r="F2" s="2"/>
      <c r="G2" s="2"/>
      <c r="H2" s="2"/>
    </row>
    <row r="3" spans="1:9" ht="15" customHeight="1">
      <c r="A3" s="89" t="s">
        <v>0</v>
      </c>
      <c r="B3" s="90"/>
      <c r="C3" s="90"/>
      <c r="D3" s="20">
        <v>192</v>
      </c>
      <c r="E3" s="80" t="s">
        <v>12</v>
      </c>
      <c r="F3" s="81"/>
      <c r="G3" s="81"/>
      <c r="H3" s="81"/>
      <c r="I3" s="82"/>
    </row>
    <row r="4" spans="1:9">
      <c r="A4" s="57" t="s">
        <v>22</v>
      </c>
      <c r="B4" s="58"/>
      <c r="C4" s="91"/>
      <c r="D4" s="21">
        <v>116.6</v>
      </c>
      <c r="E4" s="83"/>
      <c r="F4" s="84"/>
      <c r="G4" s="84"/>
      <c r="H4" s="84"/>
      <c r="I4" s="85"/>
    </row>
    <row r="5" spans="1:9">
      <c r="A5" s="57" t="s">
        <v>1</v>
      </c>
      <c r="B5" s="58"/>
      <c r="C5" s="58"/>
      <c r="D5" s="22">
        <v>68</v>
      </c>
      <c r="E5" s="83"/>
      <c r="F5" s="84"/>
      <c r="G5" s="84"/>
      <c r="H5" s="84"/>
      <c r="I5" s="85"/>
    </row>
    <row r="6" spans="1:9">
      <c r="A6" s="121" t="s">
        <v>24</v>
      </c>
      <c r="B6" s="122"/>
      <c r="C6" s="123"/>
      <c r="D6" s="23">
        <v>5</v>
      </c>
      <c r="E6" s="83"/>
      <c r="F6" s="84"/>
      <c r="G6" s="84"/>
      <c r="H6" s="84"/>
      <c r="I6" s="85"/>
    </row>
    <row r="7" spans="1:9" ht="15.75" thickBot="1">
      <c r="A7" s="116" t="s">
        <v>10</v>
      </c>
      <c r="B7" s="117"/>
      <c r="C7" s="117"/>
      <c r="D7" s="24">
        <v>45</v>
      </c>
      <c r="E7" s="86"/>
      <c r="F7" s="87"/>
      <c r="G7" s="87"/>
      <c r="H7" s="87"/>
      <c r="I7" s="88"/>
    </row>
    <row r="8" spans="1:9" ht="15.75" thickBot="1">
      <c r="A8" s="13"/>
      <c r="B8" s="13"/>
      <c r="C8" s="13"/>
      <c r="D8" s="11"/>
      <c r="E8" s="19"/>
      <c r="F8" s="19"/>
      <c r="G8" s="1"/>
      <c r="H8" s="1"/>
    </row>
    <row r="9" spans="1:9">
      <c r="A9" s="92" t="s">
        <v>23</v>
      </c>
      <c r="B9" s="93"/>
      <c r="C9" s="94"/>
      <c r="D9" s="25">
        <f>(((D3-D4)/D3)*100)</f>
        <v>39.270833333333336</v>
      </c>
      <c r="E9" s="26"/>
      <c r="F9" s="26"/>
      <c r="G9" s="27">
        <f>IF(D9&lt;=14, D14, IF(D9&gt;=22, (D14-500), (D14-250)))</f>
        <v>1837.3689999999997</v>
      </c>
      <c r="H9" s="28"/>
      <c r="I9" s="29"/>
    </row>
    <row r="10" spans="1:9">
      <c r="A10" s="30"/>
      <c r="B10" s="13"/>
      <c r="C10" s="13"/>
      <c r="D10" s="11"/>
      <c r="E10" s="5"/>
      <c r="F10" s="5"/>
      <c r="G10" s="47">
        <f>((G13-D4)/G13)*100</f>
        <v>32.523148148148159</v>
      </c>
      <c r="H10" s="5"/>
      <c r="I10" s="31"/>
    </row>
    <row r="11" spans="1:9">
      <c r="A11" s="59" t="s">
        <v>3</v>
      </c>
      <c r="B11" s="60"/>
      <c r="C11" s="61"/>
      <c r="D11" s="65">
        <f>655+(4.35*G13)+(4.6*D5)-(4.7*D7)</f>
        <v>1507.9799999999998</v>
      </c>
      <c r="E11" s="5"/>
      <c r="F11" s="48" t="s">
        <v>26</v>
      </c>
      <c r="G11" s="49"/>
      <c r="H11" s="52">
        <f>G9</f>
        <v>1837.3689999999997</v>
      </c>
      <c r="I11" s="53"/>
    </row>
    <row r="12" spans="1:9">
      <c r="A12" s="62"/>
      <c r="B12" s="63"/>
      <c r="C12" s="64"/>
      <c r="D12" s="66"/>
      <c r="E12" s="5"/>
      <c r="F12" s="50"/>
      <c r="G12" s="51"/>
      <c r="H12" s="54"/>
      <c r="I12" s="53"/>
    </row>
    <row r="13" spans="1:9">
      <c r="A13" s="32"/>
      <c r="B13" s="5"/>
      <c r="C13" s="5"/>
      <c r="D13" s="11"/>
      <c r="E13" s="5"/>
      <c r="F13" s="5"/>
      <c r="G13" s="47">
        <f>IF(D9&gt;30,D3*0.9,D3)</f>
        <v>172.8</v>
      </c>
      <c r="H13" s="5"/>
      <c r="I13" s="31"/>
    </row>
    <row r="14" spans="1:9">
      <c r="A14" s="59" t="s">
        <v>2</v>
      </c>
      <c r="B14" s="60"/>
      <c r="C14" s="60"/>
      <c r="D14" s="124">
        <f>IF(D6&lt;=3, D11*1.375, IF(D6&gt;6, D11*1.725, D11*1.55))</f>
        <v>2337.3689999999997</v>
      </c>
      <c r="E14" s="5"/>
      <c r="F14" s="5"/>
      <c r="G14" s="5"/>
      <c r="H14" s="5"/>
      <c r="I14" s="31"/>
    </row>
    <row r="15" spans="1:9" ht="15.75" thickBot="1">
      <c r="A15" s="67"/>
      <c r="B15" s="68"/>
      <c r="C15" s="68"/>
      <c r="D15" s="125"/>
      <c r="E15" s="33"/>
      <c r="F15" s="33"/>
      <c r="G15" s="33"/>
      <c r="H15" s="33"/>
      <c r="I15" s="34"/>
    </row>
    <row r="16" spans="1:9" ht="15.75" thickBot="1">
      <c r="A16" s="1"/>
      <c r="B16" s="1"/>
      <c r="C16" s="1"/>
      <c r="D16" s="1"/>
      <c r="E16" s="1"/>
      <c r="F16" s="1"/>
      <c r="G16" s="1"/>
      <c r="H16" s="1"/>
    </row>
    <row r="17" spans="1:9" ht="25.5" customHeight="1">
      <c r="A17" s="118" t="s">
        <v>18</v>
      </c>
      <c r="B17" s="119"/>
      <c r="C17" s="119"/>
      <c r="D17" s="119"/>
      <c r="E17" s="119"/>
      <c r="F17" s="119"/>
      <c r="G17" s="119"/>
      <c r="H17" s="120"/>
    </row>
    <row r="18" spans="1:9" ht="12" customHeight="1">
      <c r="A18" s="36"/>
      <c r="B18" s="14"/>
      <c r="C18" s="14"/>
      <c r="D18" s="14"/>
      <c r="E18" s="14"/>
      <c r="F18" s="14"/>
      <c r="G18" s="14"/>
      <c r="H18" s="37"/>
      <c r="I18" s="69" t="s">
        <v>19</v>
      </c>
    </row>
    <row r="19" spans="1:9" ht="19.5" customHeight="1">
      <c r="A19" s="72" t="s">
        <v>4</v>
      </c>
      <c r="B19" s="73"/>
      <c r="C19" s="73"/>
      <c r="D19" s="9">
        <f>IF(G10&gt;24.9, G13*0.85, G13)</f>
        <v>146.88</v>
      </c>
      <c r="E19" s="5"/>
      <c r="F19" s="73" t="s">
        <v>6</v>
      </c>
      <c r="G19" s="73"/>
      <c r="H19" s="38">
        <f>D19/5</f>
        <v>29.375999999999998</v>
      </c>
      <c r="I19" s="70"/>
    </row>
    <row r="20" spans="1:9" ht="18">
      <c r="A20" s="72" t="s">
        <v>5</v>
      </c>
      <c r="B20" s="73"/>
      <c r="C20" s="73"/>
      <c r="D20" s="10">
        <f>IF(G10&gt;24.9, G13, G13*1.2)</f>
        <v>172.8</v>
      </c>
      <c r="E20" s="5"/>
      <c r="F20" s="73" t="s">
        <v>8</v>
      </c>
      <c r="G20" s="73"/>
      <c r="H20" s="39">
        <f>D20*0.6</f>
        <v>103.68</v>
      </c>
      <c r="I20" s="70"/>
    </row>
    <row r="21" spans="1:9" ht="18">
      <c r="A21" s="72" t="s">
        <v>25</v>
      </c>
      <c r="B21" s="73"/>
      <c r="C21" s="73"/>
      <c r="D21" s="12">
        <f>(G9-((D19*4)+(D20*4)))/9</f>
        <v>62.07211111111107</v>
      </c>
      <c r="E21" s="5"/>
      <c r="F21" s="96" t="s">
        <v>11</v>
      </c>
      <c r="G21" s="96"/>
      <c r="H21" s="99"/>
      <c r="I21" s="70"/>
    </row>
    <row r="22" spans="1:9" ht="18">
      <c r="A22" s="40"/>
      <c r="B22" s="73"/>
      <c r="C22" s="73"/>
      <c r="D22" s="41"/>
      <c r="E22" s="5"/>
      <c r="F22" s="96"/>
      <c r="G22" s="96"/>
      <c r="H22" s="99"/>
      <c r="I22" s="70"/>
    </row>
    <row r="23" spans="1:9" ht="18">
      <c r="A23" s="40"/>
      <c r="B23" s="41"/>
      <c r="C23" s="41"/>
      <c r="D23" s="41"/>
      <c r="E23" s="5"/>
      <c r="F23" s="73" t="s">
        <v>7</v>
      </c>
      <c r="G23" s="74"/>
      <c r="H23" s="39">
        <f>D20-H20</f>
        <v>69.12</v>
      </c>
      <c r="I23" s="70"/>
    </row>
    <row r="24" spans="1:9">
      <c r="A24" s="95"/>
      <c r="B24" s="96"/>
      <c r="C24" s="96"/>
      <c r="D24" s="96"/>
      <c r="E24" s="5"/>
      <c r="F24" s="96" t="s">
        <v>9</v>
      </c>
      <c r="G24" s="96"/>
      <c r="H24" s="99"/>
      <c r="I24" s="70"/>
    </row>
    <row r="25" spans="1:9" ht="25.5" customHeight="1">
      <c r="A25" s="97"/>
      <c r="B25" s="98"/>
      <c r="C25" s="98"/>
      <c r="D25" s="98"/>
      <c r="E25" s="6"/>
      <c r="F25" s="98"/>
      <c r="G25" s="98"/>
      <c r="H25" s="100"/>
      <c r="I25" s="71"/>
    </row>
    <row r="26" spans="1:9" ht="18" customHeight="1">
      <c r="A26" s="42"/>
      <c r="B26" s="101" t="s">
        <v>28</v>
      </c>
      <c r="C26" s="102"/>
      <c r="D26" s="103"/>
      <c r="E26" s="17"/>
      <c r="F26" s="16"/>
      <c r="G26" s="16"/>
      <c r="H26" s="43"/>
      <c r="I26" s="69" t="s">
        <v>20</v>
      </c>
    </row>
    <row r="27" spans="1:9" ht="18" customHeight="1">
      <c r="A27" s="72" t="s">
        <v>4</v>
      </c>
      <c r="B27" s="73"/>
      <c r="C27" s="73"/>
      <c r="D27" s="35">
        <f>IF(G10&gt;24.9, G13*0.85, G13)</f>
        <v>146.88</v>
      </c>
      <c r="E27" s="5"/>
      <c r="F27" s="75" t="s">
        <v>6</v>
      </c>
      <c r="G27" s="76"/>
      <c r="H27" s="38">
        <f>D27/5</f>
        <v>29.375999999999998</v>
      </c>
      <c r="I27" s="70"/>
    </row>
    <row r="28" spans="1:9" ht="18" customHeight="1">
      <c r="A28" s="72" t="s">
        <v>5</v>
      </c>
      <c r="B28" s="73"/>
      <c r="C28" s="73"/>
      <c r="D28" s="10">
        <f>IF(G10&gt;24.9, G13*0.85, G13)</f>
        <v>146.88</v>
      </c>
      <c r="E28" s="5"/>
      <c r="F28" s="77" t="s">
        <v>21</v>
      </c>
      <c r="G28" s="73"/>
      <c r="H28" s="39">
        <f>D28/5</f>
        <v>29.375999999999998</v>
      </c>
      <c r="I28" s="70"/>
    </row>
    <row r="29" spans="1:9" ht="18" customHeight="1">
      <c r="A29" s="72" t="s">
        <v>25</v>
      </c>
      <c r="B29" s="73"/>
      <c r="C29" s="74"/>
      <c r="D29" s="12">
        <f>(H11-((D27*4)+(D28*4)))/9</f>
        <v>73.59211111111108</v>
      </c>
      <c r="E29" s="5"/>
      <c r="F29" s="55" t="s">
        <v>27</v>
      </c>
      <c r="G29" s="56"/>
      <c r="H29" s="44">
        <f>D29/5</f>
        <v>14.718422222222216</v>
      </c>
      <c r="I29" s="70"/>
    </row>
    <row r="30" spans="1:9" ht="16.5" customHeight="1" thickBot="1">
      <c r="A30" s="45"/>
      <c r="B30" s="46"/>
      <c r="C30" s="46"/>
      <c r="D30" s="46"/>
      <c r="E30" s="33"/>
      <c r="F30" s="78" t="s">
        <v>30</v>
      </c>
      <c r="G30" s="78"/>
      <c r="H30" s="79"/>
      <c r="I30" s="71"/>
    </row>
    <row r="31" spans="1:9" ht="18.75" thickBot="1">
      <c r="A31" s="3"/>
      <c r="B31" s="4"/>
      <c r="C31" s="4"/>
      <c r="D31" s="15"/>
      <c r="E31" s="7"/>
      <c r="F31" s="7"/>
      <c r="G31" s="7"/>
      <c r="H31" s="8"/>
      <c r="I31" s="18"/>
    </row>
    <row r="32" spans="1:9" ht="15" customHeight="1">
      <c r="A32" s="107" t="s">
        <v>29</v>
      </c>
      <c r="B32" s="108"/>
      <c r="C32" s="108"/>
      <c r="D32" s="108"/>
      <c r="E32" s="108"/>
      <c r="F32" s="108"/>
      <c r="G32" s="108"/>
      <c r="H32" s="109"/>
    </row>
    <row r="33" spans="1:8">
      <c r="A33" s="110"/>
      <c r="B33" s="111"/>
      <c r="C33" s="111"/>
      <c r="D33" s="111"/>
      <c r="E33" s="111"/>
      <c r="F33" s="111"/>
      <c r="G33" s="111"/>
      <c r="H33" s="112"/>
    </row>
    <row r="34" spans="1:8" ht="15.75" thickBot="1">
      <c r="A34" s="113"/>
      <c r="B34" s="114"/>
      <c r="C34" s="114"/>
      <c r="D34" s="114"/>
      <c r="E34" s="114"/>
      <c r="F34" s="114"/>
      <c r="G34" s="114"/>
      <c r="H34" s="115"/>
    </row>
  </sheetData>
  <mergeCells count="36">
    <mergeCell ref="A24:D25"/>
    <mergeCell ref="F24:H25"/>
    <mergeCell ref="B26:D26"/>
    <mergeCell ref="A1:I1"/>
    <mergeCell ref="A32:H34"/>
    <mergeCell ref="A7:C7"/>
    <mergeCell ref="A17:H17"/>
    <mergeCell ref="F23:G23"/>
    <mergeCell ref="A6:C6"/>
    <mergeCell ref="D14:D15"/>
    <mergeCell ref="B22:C22"/>
    <mergeCell ref="F19:G19"/>
    <mergeCell ref="F20:G20"/>
    <mergeCell ref="F21:H22"/>
    <mergeCell ref="A19:C19"/>
    <mergeCell ref="A20:C20"/>
    <mergeCell ref="A21:C21"/>
    <mergeCell ref="A3:C3"/>
    <mergeCell ref="A4:C4"/>
    <mergeCell ref="A9:C9"/>
    <mergeCell ref="F11:G12"/>
    <mergeCell ref="H11:I12"/>
    <mergeCell ref="F29:G29"/>
    <mergeCell ref="A5:C5"/>
    <mergeCell ref="A11:C12"/>
    <mergeCell ref="D11:D12"/>
    <mergeCell ref="A14:C15"/>
    <mergeCell ref="I18:I25"/>
    <mergeCell ref="A27:C27"/>
    <mergeCell ref="A28:C28"/>
    <mergeCell ref="A29:C29"/>
    <mergeCell ref="F27:G27"/>
    <mergeCell ref="F28:G28"/>
    <mergeCell ref="I26:I30"/>
    <mergeCell ref="F30:H30"/>
    <mergeCell ref="E3:I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7" sqref="A7"/>
    </sheetView>
  </sheetViews>
  <sheetFormatPr defaultRowHeight="15"/>
  <sheetData>
    <row r="1" spans="1:1">
      <c r="A1" t="s">
        <v>13</v>
      </c>
    </row>
    <row r="3" spans="1:1">
      <c r="A3" t="s">
        <v>14</v>
      </c>
    </row>
    <row r="5" spans="1:1">
      <c r="A5" t="s">
        <v>15</v>
      </c>
    </row>
    <row r="7" spans="1:1">
      <c r="A7"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Marks Computer</cp:lastModifiedBy>
  <dcterms:created xsi:type="dcterms:W3CDTF">2017-11-13T20:00:29Z</dcterms:created>
  <dcterms:modified xsi:type="dcterms:W3CDTF">2019-04-09T15:11:53Z</dcterms:modified>
</cp:coreProperties>
</file>